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P&amp;C\Ash Disposal\Jamuna Dry Patch\"/>
    </mc:Choice>
  </mc:AlternateContent>
  <xr:revisionPtr revIDLastSave="0" documentId="13_ncr:1_{D1EF7A9A-87C8-4511-ADA0-C2CFC11D822F}" xr6:coauthVersionLast="47" xr6:coauthVersionMax="47" xr10:uidLastSave="{00000000-0000-0000-0000-000000000000}"/>
  <bookViews>
    <workbookView xWindow="-120" yWindow="-120" windowWidth="20730" windowHeight="11160" xr2:uid="{00000000-000D-0000-FFFF-FFFF00000000}"/>
  </bookViews>
  <sheets>
    <sheet name="BOQ Jamuna mini OCM Dry patch"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6" i="2"/>
  <c r="G7" i="2"/>
  <c r="G10" i="2"/>
  <c r="G11" i="2"/>
  <c r="G12" i="2"/>
  <c r="G15" i="2"/>
  <c r="G14" i="2"/>
  <c r="G16" i="2"/>
  <c r="G17" i="2"/>
  <c r="G18" i="2"/>
  <c r="G19" i="2"/>
  <c r="G20" i="2"/>
  <c r="G21" i="2"/>
  <c r="G5" i="2"/>
  <c r="G9" i="2" l="1"/>
  <c r="G8" i="2" l="1"/>
  <c r="G22" i="2" s="1"/>
  <c r="G3" i="2"/>
  <c r="G4" i="2" s="1"/>
  <c r="D24" i="2" l="1"/>
  <c r="D23" i="2"/>
  <c r="D25" i="2" l="1"/>
  <c r="D26" i="2" s="1"/>
</calcChain>
</file>

<file path=xl/sharedStrings.xml><?xml version="1.0" encoding="utf-8"?>
<sst xmlns="http://schemas.openxmlformats.org/spreadsheetml/2006/main" count="55" uniqueCount="44">
  <si>
    <t xml:space="preserve">Quantities mention in this BOQ are tentative may vary during backfilling operations. Actual quantity will be measured during backfilling operations. </t>
  </si>
  <si>
    <t>Note:</t>
  </si>
  <si>
    <t>Total Amount A + B + GST (A+B)</t>
  </si>
  <si>
    <t>Total GST (A+B)</t>
  </si>
  <si>
    <t>GST (B) @ 18%</t>
  </si>
  <si>
    <t>GST (A) @ 5%</t>
  </si>
  <si>
    <t>Sub Total (B)</t>
  </si>
  <si>
    <t>CUM</t>
  </si>
  <si>
    <t>MT</t>
  </si>
  <si>
    <t>M</t>
  </si>
  <si>
    <t>Sub Total (A)</t>
  </si>
  <si>
    <t>Amount 
(₹)</t>
  </si>
  <si>
    <t>Quantity</t>
  </si>
  <si>
    <t>UoM</t>
  </si>
  <si>
    <t>Sl.No</t>
  </si>
  <si>
    <t>Service code</t>
  </si>
  <si>
    <t>Item Description</t>
  </si>
  <si>
    <t xml:space="preserve">Dewatering of rain/seepage water accumulated at the bottom of mined out void to the nearest drain by installation of adequate Electric/Diesel pumps of appropriate capacity and all other accessories required to carry out pumping operation....….as directed by MBPMPL's Engineer - in - Charge. </t>
  </si>
  <si>
    <t>Dozing, levelling and compaction of ash in uniform layers not exceeding 300mm compacted thickness and compaction so as to achieve standard proctor density of not less than as prescribed (95% of MMD) as directed by the Owner’s Engineer-in-charge.</t>
  </si>
  <si>
    <t>Providing  and  laying  CC 1:2:4 Nominal mix with coarse aggregate 20mm and down at all levels, for all kinds of works, including shuttering, with all labour, material equipment, etc. all  complete, as  per specifications, drawing and direction of the Engineer in-charge. Cement (OPC/PPC) shall be in contractor's scope.</t>
  </si>
  <si>
    <t>Providing and fixing in position reinforcement steel ( TMT  as per IS:1786) of all diameters including cutting, bending, binding with 16 gauge black enamelled binding wire and placing in position complete including providing laps, spacers, chairs and welding wherever required (The measurement of laps, spacers and chairs shall be as per the approved bar bending schedule).</t>
  </si>
  <si>
    <r>
      <t xml:space="preserve">Providing &amp; Installation of Dust Suppression System (DSS) to prevent fugitive dust emission during backfilling operations which includes; adequate Electric/Diesel mist guns of appropriate capacity &amp; all other accessories and water sprinkling system in approach road &amp; low-lying area to be backfilled wherever required to carry out DSS operations etc. including water tanker of adequate capacity as directed by MBPMPL's Engineer - in - Charge.
</t>
    </r>
    <r>
      <rPr>
        <b/>
        <sz val="12"/>
        <color theme="1"/>
        <rFont val="Calibri"/>
        <family val="2"/>
        <scheme val="minor"/>
      </rPr>
      <t xml:space="preserve">Note: </t>
    </r>
    <r>
      <rPr>
        <sz val="12"/>
        <color theme="1"/>
        <rFont val="Calibri"/>
        <family val="2"/>
        <scheme val="minor"/>
      </rPr>
      <t xml:space="preserve">Any penalty imposed by MPPCB, CPCB or any other conerned departement/authority on account of air pollution due to dust emission during backfilling opreations and vehicular movement shall be recovered from the contractor. </t>
    </r>
  </si>
  <si>
    <t xml:space="preserve">Providing &amp; Installation of adequate fencing/ barricading/ Green dust net of 3 Mtr height wherever required to prevent entry of cattles/livestock also includes repair &amp; maintenance of existing fencing (wherever required) etc.….as directed by MBPMPL's Engineer - in - Charge. </t>
  </si>
  <si>
    <t>Supply &amp; fixing of Sign boards as directed by MBPMPL's Engineer-in-Charge. (MS Board of size 5' x 4' with 1 coat of primer &amp; 2 coats of enamel paint)</t>
  </si>
  <si>
    <t>EA</t>
  </si>
  <si>
    <t>SQM</t>
  </si>
  <si>
    <r>
      <t xml:space="preserve">Loading of Ash from existing Ash pond including construction &amp; removal of temporary approach at Dyke and it's maintenance for the vehicular movement etc…  ….as directed by MBPMPL's Engineer - in - Charge. 
</t>
    </r>
    <r>
      <rPr>
        <b/>
        <sz val="12"/>
        <color theme="1"/>
        <rFont val="Calibri"/>
        <family val="2"/>
        <scheme val="minor"/>
      </rPr>
      <t>Note:</t>
    </r>
    <r>
      <rPr>
        <sz val="12"/>
        <color theme="1"/>
        <rFont val="Calibri"/>
        <family val="2"/>
        <scheme val="minor"/>
      </rPr>
      <t xml:space="preserve"> Soil required for costruction of temporary approach shall be allocated by MBPMPL from predesignated site. Contractor shall be responsible for excavation, loading, transportation, unloading, spreading, compaction etc. of soil to construct said approach. </t>
    </r>
  </si>
  <si>
    <t xml:space="preserve">Repair &amp; Maintenance of existing haul road (as &amp; when required) upto divertion for approach road from existing main road …...as directed by MBPMPL's Engineer - in - Charge.  </t>
  </si>
  <si>
    <t>KM</t>
  </si>
  <si>
    <t xml:space="preserve">Repair &amp; Maintenance of existing garland/peripheral drain and drainage network to prevent flow of strom water into mined out void and construction of the same wherever required etc..….as directed by MBPMPL's Engineer - in - Charge.  </t>
  </si>
  <si>
    <r>
      <t xml:space="preserve">Providing and laying of 300 mm thick soil cover on 700 mm over burden including excavation, loading, transportation, un-loading, dozing, watering and compaction required for vehicular movment etc... as as directed by Owner’s Engineer-in-Charge
</t>
    </r>
    <r>
      <rPr>
        <b/>
        <sz val="12"/>
        <color theme="1"/>
        <rFont val="Calibri"/>
        <family val="2"/>
        <scheme val="minor"/>
      </rPr>
      <t>Note:</t>
    </r>
    <r>
      <rPr>
        <sz val="12"/>
        <color theme="1"/>
        <rFont val="Calibri"/>
        <family val="2"/>
        <scheme val="minor"/>
      </rPr>
      <t xml:space="preserve"> 1. Required quantity of soil shall be allocated by SECL inside Sharda OCM area from predesignated site and Quantity will be certified on the basis of joint measurement at site.</t>
    </r>
  </si>
  <si>
    <r>
      <t xml:space="preserve">Providing and laying of 700 mm thick Over Burden (OB) cover on top surface of ash including excavation, loading, transportation, un-loading, dozing, watering and compaction required for vehicular movement etc.. as directed by Owner’s Engineer-in-Charge
</t>
    </r>
    <r>
      <rPr>
        <b/>
        <sz val="12"/>
        <color theme="1"/>
        <rFont val="Calibri"/>
        <family val="2"/>
        <scheme val="minor"/>
      </rPr>
      <t>Note:</t>
    </r>
    <r>
      <rPr>
        <sz val="12"/>
        <color theme="1"/>
        <rFont val="Calibri"/>
        <family val="2"/>
        <scheme val="minor"/>
      </rPr>
      <t xml:space="preserve"> Required quantity of OB shall be allocated by SECL inside Jamuna OCM area from predesignated site and Quantity will be certified on the basis of joint measurement at site.</t>
    </r>
  </si>
  <si>
    <t xml:space="preserve">Repair &amp; Maintenance of existing approach road and ramp for backfilling of ash in Jamuna OCM Dry  Patch (Mined out void) of Jamuna OCM from existing haul road ….as directed by MBPMPL's Engineer - in - Charge. </t>
  </si>
  <si>
    <t>Transportation of Ash in Tipping trucks/dumpers (Hywas) properly covered with 400 GSM HDPE tarpaulin to prevent enroute spillage of Ash, fugitive dust emmission etc. from Ash Silos &amp; Hydrobins of Anuppur Plant to (Mined out void) of Jamuna OCM Mine Dry Patch, Jamuna Kotma Area, Distt. Anuppur, Madhya Pradesh for backfilling thereof includes unloading/dumping, covering etc....as directed by MBPMPL's Engineer - in - Charge.
From Ash silos of the plant upto 50 Kms</t>
  </si>
  <si>
    <r>
      <t xml:space="preserve">Supply, erection &amp; fixing of 3 Mtr. height GI corrugated sheet cladding wind breaker wherever required to prevent fugitive dust &amp; entry of cattles/ livestock including fixing of MS angle, flats, nuts, bolts, washers etc. and periodical repair &amp; maintenance of cladding etc. as directed by MBPMPL's Engineer- in-Charge. - </t>
    </r>
    <r>
      <rPr>
        <b/>
        <sz val="12"/>
        <color theme="1"/>
        <rFont val="Calibri"/>
        <family val="2"/>
        <scheme val="minor"/>
      </rPr>
      <t xml:space="preserve">with required vertical &amp; horizontal supports with bracing (to be arranged by contractor)  </t>
    </r>
  </si>
  <si>
    <t>Construction  of  earthen bund of required height on the periphery of low lying area (wherever required)-  with nearby excavated earth in uniform layers not exceeding 150mm compacted thickness including watering, compaction so as to achieve standard proctor density of not less than 95% complete as directed by the Owner’s Engineer-in-charge.</t>
  </si>
  <si>
    <t xml:space="preserve">Protection of outer slope of earthen bunds/ filling area with turf sods of convenient size excavated from the grass, along with soil base of not less than 50 mm thickness , including  cutting of sods, transportation to the work area, placing the soil on the slope, tapping the placed sods with appropriate tools, watering to maintain the grass cover during the entire contract period etc. including cost of all machinery ,plant, labour , all leads and lifts , operation costs, fuel/energy, etc. complete as per specifications, construction drawings and directions of the Engineer-in-charge.   </t>
  </si>
  <si>
    <t>Sqm</t>
  </si>
  <si>
    <t>Bidder may visit site if required.</t>
  </si>
  <si>
    <t>Electricity shall be provided by SECL from the nearest point of termination on chargeable basis which shall be borne by the bidder. Bidder shall be responsible to lay overhead transmission line or under ground cable to transmit electricity to the required location for dewatering, lighting etc. Or New connection shall be taken from MP Electricity Board by Vendor</t>
  </si>
  <si>
    <t>Water for sprinkling purpose shall be allocated by SECL from nearest mine void (if available). Bidder shall be responsible for providing &amp; laying required pumps, pipelines etc. to draw water upto required location for the said purpose. Or Vendor shall make his own arrangements for water sprinkling &amp; other activities.</t>
  </si>
  <si>
    <r>
      <t xml:space="preserve">Supply, erection &amp; fixing of 3 Mtr. height GI corrugated sheet cladding wind breaker wherever required to prevent fugitive dust &amp; entry of cattles/ livestock including fixing of MS angle, flats, nuts, bolts, washers etc. and periodical repair &amp; maintenance of cladding etc. as directed by MBPMPL's Engineer- in-Charge. - </t>
    </r>
    <r>
      <rPr>
        <b/>
        <sz val="12"/>
        <color theme="1"/>
        <rFont val="Calibri"/>
        <family val="2"/>
        <scheme val="minor"/>
      </rPr>
      <t xml:space="preserve">with available materials from nearby sites of MB Power (removal &amp; shifting to be arranged by contractor)  </t>
    </r>
  </si>
  <si>
    <t>BOQ for Backfilling of Mined Out Void with Ash in Minni OCM - Dry Patch at Jamuna</t>
  </si>
  <si>
    <r>
      <t>Unit Rate
(</t>
    </r>
    <r>
      <rPr>
        <b/>
        <sz val="14"/>
        <color rgb="FF000000"/>
        <rFont val="Mangal"/>
        <family val="1"/>
      </rPr>
      <t>₹</t>
    </r>
    <r>
      <rPr>
        <b/>
        <sz val="14"/>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</si>
</sst>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2"/>
      <color theme="1"/>
      <name val="Calisto MT"/>
      <family val="1"/>
    </font>
    <font>
      <sz val="12"/>
      <color theme="1"/>
      <name val="Calibri"/>
      <family val="2"/>
      <scheme val="minor"/>
    </font>
    <font>
      <b/>
      <sz val="12"/>
      <color theme="1"/>
      <name val="Calibri"/>
      <family val="2"/>
      <scheme val="minor"/>
    </font>
    <font>
      <b/>
      <sz val="14"/>
      <color rgb="FF000000"/>
      <name val="Calibri"/>
      <family val="2"/>
      <scheme val="minor"/>
    </font>
    <font>
      <b/>
      <sz val="14"/>
      <color rgb="FF000000"/>
      <name val="Mangal"/>
      <family val="1"/>
    </font>
    <font>
      <b/>
      <sz val="18"/>
      <color theme="1"/>
      <name val="Calibri"/>
      <family val="2"/>
      <scheme val="minor"/>
    </font>
    <font>
      <b/>
      <sz val="14"/>
      <color theme="1"/>
      <name val="Calibri"/>
      <family val="2"/>
      <scheme val="minor"/>
    </font>
    <font>
      <sz val="11"/>
      <color theme="1"/>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51">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2" xfId="0" applyFont="1" applyBorder="1" applyAlignment="1">
      <alignment horizontal="center" vertical="center"/>
    </xf>
    <xf numFmtId="1" fontId="2" fillId="0" borderId="2" xfId="0" applyNumberFormat="1" applyFont="1" applyBorder="1"/>
    <xf numFmtId="0" fontId="2" fillId="0" borderId="2" xfId="0" applyFont="1" applyBorder="1"/>
    <xf numFmtId="0" fontId="3" fillId="0" borderId="2" xfId="0" applyFont="1" applyBorder="1" applyAlignment="1">
      <alignment horizontal="right"/>
    </xf>
    <xf numFmtId="0" fontId="2" fillId="0" borderId="3" xfId="0" applyFont="1" applyBorder="1" applyAlignment="1">
      <alignment vertical="center"/>
    </xf>
    <xf numFmtId="0" fontId="2" fillId="0" borderId="3" xfId="0" applyFont="1" applyBorder="1" applyAlignment="1">
      <alignment horizontal="justify" vertical="center" wrapText="1"/>
    </xf>
    <xf numFmtId="0" fontId="2" fillId="0" borderId="6" xfId="0" applyFont="1" applyBorder="1" applyAlignment="1">
      <alignment horizontal="center" vertical="center"/>
    </xf>
    <xf numFmtId="2" fontId="2"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center"/>
    </xf>
    <xf numFmtId="0" fontId="2" fillId="0" borderId="3" xfId="0" applyFont="1" applyBorder="1" applyAlignment="1">
      <alignment horizontal="left" vertical="top" wrapText="1"/>
    </xf>
    <xf numFmtId="0" fontId="2" fillId="0" borderId="0" xfId="0" applyFont="1" applyAlignment="1">
      <alignment wrapText="1"/>
    </xf>
    <xf numFmtId="0" fontId="2" fillId="0" borderId="3" xfId="0" applyFont="1" applyBorder="1" applyAlignment="1">
      <alignment vertical="top" wrapText="1"/>
    </xf>
    <xf numFmtId="0" fontId="2" fillId="2" borderId="3" xfId="0" applyFont="1" applyFill="1" applyBorder="1" applyAlignment="1">
      <alignment vertical="top" wrapText="1"/>
    </xf>
    <xf numFmtId="2" fontId="3"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9" fillId="0" borderId="3" xfId="0" applyFont="1" applyBorder="1" applyAlignment="1">
      <alignment horizontal="center" vertical="center"/>
    </xf>
    <xf numFmtId="1" fontId="2" fillId="0" borderId="3" xfId="0" applyNumberFormat="1" applyFont="1" applyBorder="1" applyAlignment="1">
      <alignment horizontal="center" vertical="center"/>
    </xf>
    <xf numFmtId="2" fontId="2" fillId="0" borderId="3" xfId="0" applyNumberFormat="1" applyFont="1" applyBorder="1" applyAlignment="1">
      <alignment vertical="center"/>
    </xf>
    <xf numFmtId="0" fontId="2" fillId="2" borderId="3" xfId="0" applyFont="1" applyFill="1" applyBorder="1" applyAlignment="1">
      <alignment horizontal="center" vertical="center"/>
    </xf>
    <xf numFmtId="2" fontId="2" fillId="0" borderId="3" xfId="1" applyNumberFormat="1" applyFont="1" applyFill="1" applyBorder="1" applyAlignment="1">
      <alignment horizontal="right" vertical="center"/>
    </xf>
    <xf numFmtId="0" fontId="2" fillId="0" borderId="3" xfId="0" applyFont="1" applyBorder="1"/>
    <xf numFmtId="0" fontId="2" fillId="0" borderId="3" xfId="0" applyFont="1" applyBorder="1" applyAlignment="1">
      <alignment horizontal="left"/>
    </xf>
    <xf numFmtId="0" fontId="2" fillId="0" borderId="3" xfId="0" applyFont="1" applyBorder="1" applyAlignment="1">
      <alignment horizontal="left" wrapText="1"/>
    </xf>
    <xf numFmtId="2" fontId="7" fillId="0" borderId="5" xfId="0" applyNumberFormat="1" applyFont="1" applyBorder="1" applyAlignment="1">
      <alignment horizontal="center" vertical="center"/>
    </xf>
    <xf numFmtId="2" fontId="7"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0" fontId="3" fillId="0" borderId="6" xfId="0" applyFont="1" applyBorder="1" applyAlignment="1">
      <alignment horizontal="right" vertical="center"/>
    </xf>
    <xf numFmtId="2" fontId="2" fillId="0" borderId="5" xfId="0" applyNumberFormat="1" applyFont="1" applyBorder="1" applyAlignment="1">
      <alignment horizontal="center" vertical="center"/>
    </xf>
    <xf numFmtId="2" fontId="2" fillId="0" borderId="4" xfId="0" applyNumberFormat="1" applyFont="1" applyBorder="1" applyAlignment="1">
      <alignment horizontal="center" vertical="center"/>
    </xf>
    <xf numFmtId="2" fontId="2" fillId="0" borderId="6" xfId="0" applyNumberFormat="1"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pplyAlignment="1">
      <alignment horizontal="right"/>
    </xf>
    <xf numFmtId="0" fontId="3" fillId="0" borderId="3" xfId="0" applyFont="1" applyBorder="1" applyAlignment="1">
      <alignment horizontal="center"/>
    </xf>
    <xf numFmtId="2" fontId="7" fillId="0" borderId="1" xfId="0" applyNumberFormat="1" applyFont="1" applyBorder="1" applyAlignment="1">
      <alignment horizontal="center" vertical="center"/>
    </xf>
    <xf numFmtId="2" fontId="2" fillId="0" borderId="3" xfId="1" applyNumberFormat="1" applyFont="1" applyBorder="1" applyAlignment="1">
      <alignment vertical="center"/>
    </xf>
    <xf numFmtId="2" fontId="2" fillId="0" borderId="3" xfId="1" applyNumberFormat="1" applyFont="1" applyFill="1" applyBorder="1" applyAlignment="1">
      <alignment vertical="center"/>
    </xf>
    <xf numFmtId="2" fontId="2" fillId="2" borderId="3" xfId="1" applyNumberFormat="1"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zoomScale="85" zoomScaleNormal="85" workbookViewId="0">
      <pane ySplit="2" topLeftCell="A3" activePane="bottomLeft" state="frozen"/>
      <selection pane="bottomLeft" sqref="A1:G1"/>
    </sheetView>
  </sheetViews>
  <sheetFormatPr defaultRowHeight="15.75" x14ac:dyDescent="0.25"/>
  <cols>
    <col min="1" max="1" width="7.85546875" style="2" customWidth="1"/>
    <col min="2" max="2" width="10.5703125" style="2" bestFit="1" customWidth="1"/>
    <col min="3" max="3" width="137.28515625" style="1" customWidth="1"/>
    <col min="4" max="4" width="6.85546875" style="2" bestFit="1" customWidth="1"/>
    <col min="5" max="5" width="15.28515625" style="1" bestFit="1" customWidth="1"/>
    <col min="6" max="6" width="12.42578125" style="1" bestFit="1" customWidth="1"/>
    <col min="7" max="7" width="15" style="1" bestFit="1" customWidth="1"/>
    <col min="8" max="16384" width="9.140625" style="1"/>
  </cols>
  <sheetData>
    <row r="1" spans="1:7" ht="23.25" x14ac:dyDescent="0.25">
      <c r="A1" s="33" t="s">
        <v>42</v>
      </c>
      <c r="B1" s="34"/>
      <c r="C1" s="34"/>
      <c r="D1" s="34"/>
      <c r="E1" s="34"/>
      <c r="F1" s="34"/>
      <c r="G1" s="34"/>
    </row>
    <row r="2" spans="1:7" ht="48" x14ac:dyDescent="0.25">
      <c r="A2" s="13" t="s">
        <v>14</v>
      </c>
      <c r="B2" s="14" t="s">
        <v>15</v>
      </c>
      <c r="C2" s="13" t="s">
        <v>16</v>
      </c>
      <c r="D2" s="13" t="s">
        <v>13</v>
      </c>
      <c r="E2" s="13" t="s">
        <v>12</v>
      </c>
      <c r="F2" s="13" t="s">
        <v>43</v>
      </c>
      <c r="G2" s="13" t="s">
        <v>11</v>
      </c>
    </row>
    <row r="3" spans="1:7" ht="78.75" x14ac:dyDescent="0.25">
      <c r="A3" s="21">
        <v>1</v>
      </c>
      <c r="B3" s="21">
        <v>13002319</v>
      </c>
      <c r="C3" s="10" t="s">
        <v>33</v>
      </c>
      <c r="D3" s="21" t="s">
        <v>8</v>
      </c>
      <c r="E3" s="48">
        <v>500000</v>
      </c>
      <c r="F3" s="12"/>
      <c r="G3" s="12">
        <f>F3*E3</f>
        <v>0</v>
      </c>
    </row>
    <row r="4" spans="1:7" x14ac:dyDescent="0.25">
      <c r="A4" s="35" t="s">
        <v>10</v>
      </c>
      <c r="B4" s="36"/>
      <c r="C4" s="37"/>
      <c r="D4" s="21"/>
      <c r="E4" s="48"/>
      <c r="F4" s="12"/>
      <c r="G4" s="20">
        <f>G3</f>
        <v>0</v>
      </c>
    </row>
    <row r="5" spans="1:7" ht="31.5" x14ac:dyDescent="0.25">
      <c r="A5" s="21">
        <v>2</v>
      </c>
      <c r="B5" s="23">
        <v>3006706</v>
      </c>
      <c r="C5" s="10" t="s">
        <v>32</v>
      </c>
      <c r="D5" s="21" t="s">
        <v>28</v>
      </c>
      <c r="E5" s="48">
        <v>1</v>
      </c>
      <c r="F5" s="12"/>
      <c r="G5" s="12">
        <f t="shared" ref="G5:G21" si="0">F5*E5</f>
        <v>0</v>
      </c>
    </row>
    <row r="6" spans="1:7" ht="31.5" x14ac:dyDescent="0.25">
      <c r="A6" s="21">
        <v>3</v>
      </c>
      <c r="B6" s="21">
        <v>3006707</v>
      </c>
      <c r="C6" s="10" t="s">
        <v>27</v>
      </c>
      <c r="D6" s="21" t="s">
        <v>28</v>
      </c>
      <c r="E6" s="48">
        <v>0.5</v>
      </c>
      <c r="F6" s="12"/>
      <c r="G6" s="12">
        <f t="shared" si="0"/>
        <v>0</v>
      </c>
    </row>
    <row r="7" spans="1:7" ht="47.25" x14ac:dyDescent="0.25">
      <c r="A7" s="21">
        <v>4</v>
      </c>
      <c r="B7" s="11">
        <v>3006708</v>
      </c>
      <c r="C7" s="10" t="s">
        <v>17</v>
      </c>
      <c r="D7" s="21" t="s">
        <v>7</v>
      </c>
      <c r="E7" s="48">
        <v>5000</v>
      </c>
      <c r="F7" s="12"/>
      <c r="G7" s="12">
        <f t="shared" si="0"/>
        <v>0</v>
      </c>
    </row>
    <row r="8" spans="1:7" ht="31.5" x14ac:dyDescent="0.25">
      <c r="A8" s="21">
        <v>5</v>
      </c>
      <c r="B8" s="21">
        <v>3006709</v>
      </c>
      <c r="C8" s="16" t="s">
        <v>18</v>
      </c>
      <c r="D8" s="21" t="s">
        <v>8</v>
      </c>
      <c r="E8" s="48">
        <v>500000</v>
      </c>
      <c r="F8" s="12"/>
      <c r="G8" s="12">
        <f t="shared" si="0"/>
        <v>0</v>
      </c>
    </row>
    <row r="9" spans="1:7" ht="94.5" x14ac:dyDescent="0.25">
      <c r="A9" s="21">
        <v>6</v>
      </c>
      <c r="B9" s="11">
        <v>3006710</v>
      </c>
      <c r="C9" s="17" t="s">
        <v>21</v>
      </c>
      <c r="D9" s="21" t="s">
        <v>8</v>
      </c>
      <c r="E9" s="48">
        <v>500000</v>
      </c>
      <c r="F9" s="12"/>
      <c r="G9" s="12">
        <f t="shared" si="0"/>
        <v>0</v>
      </c>
    </row>
    <row r="10" spans="1:7" ht="50.25" customHeight="1" x14ac:dyDescent="0.25">
      <c r="A10" s="21">
        <v>7</v>
      </c>
      <c r="B10" s="11">
        <v>3006711</v>
      </c>
      <c r="C10" s="10" t="s">
        <v>22</v>
      </c>
      <c r="D10" s="21" t="s">
        <v>9</v>
      </c>
      <c r="E10" s="48">
        <v>250</v>
      </c>
      <c r="F10" s="12"/>
      <c r="G10" s="12">
        <f t="shared" si="0"/>
        <v>0</v>
      </c>
    </row>
    <row r="11" spans="1:7" ht="34.5" customHeight="1" x14ac:dyDescent="0.25">
      <c r="A11" s="21">
        <v>8</v>
      </c>
      <c r="B11" s="11">
        <v>3006712</v>
      </c>
      <c r="C11" s="10" t="s">
        <v>29</v>
      </c>
      <c r="D11" s="21" t="s">
        <v>9</v>
      </c>
      <c r="E11" s="48">
        <v>500</v>
      </c>
      <c r="F11" s="12"/>
      <c r="G11" s="12">
        <f t="shared" si="0"/>
        <v>0</v>
      </c>
    </row>
    <row r="12" spans="1:7" ht="52.5" customHeight="1" x14ac:dyDescent="0.25">
      <c r="A12" s="21">
        <v>9</v>
      </c>
      <c r="B12" s="21">
        <v>3005777</v>
      </c>
      <c r="C12" s="18" t="s">
        <v>34</v>
      </c>
      <c r="D12" s="21" t="s">
        <v>25</v>
      </c>
      <c r="E12" s="49">
        <v>1500</v>
      </c>
      <c r="F12" s="12"/>
      <c r="G12" s="12">
        <f t="shared" si="0"/>
        <v>0</v>
      </c>
    </row>
    <row r="13" spans="1:7" ht="52.5" customHeight="1" x14ac:dyDescent="0.25">
      <c r="A13" s="21">
        <v>10</v>
      </c>
      <c r="B13" s="21">
        <v>3005849</v>
      </c>
      <c r="C13" s="18" t="s">
        <v>41</v>
      </c>
      <c r="D13" s="21" t="s">
        <v>25</v>
      </c>
      <c r="E13" s="49">
        <v>500</v>
      </c>
      <c r="F13" s="12"/>
      <c r="G13" s="12">
        <f t="shared" ref="G13" si="1">F13*E13</f>
        <v>0</v>
      </c>
    </row>
    <row r="14" spans="1:7" ht="78.75" x14ac:dyDescent="0.25">
      <c r="A14" s="21">
        <v>11</v>
      </c>
      <c r="B14" s="21">
        <v>3006362</v>
      </c>
      <c r="C14" s="10" t="s">
        <v>31</v>
      </c>
      <c r="D14" s="21" t="s">
        <v>7</v>
      </c>
      <c r="E14" s="48">
        <v>20000</v>
      </c>
      <c r="F14" s="12"/>
      <c r="G14" s="12">
        <f t="shared" si="0"/>
        <v>0</v>
      </c>
    </row>
    <row r="15" spans="1:7" ht="84" customHeight="1" x14ac:dyDescent="0.25">
      <c r="A15" s="21">
        <v>12</v>
      </c>
      <c r="B15" s="21">
        <v>3004582</v>
      </c>
      <c r="C15" s="10" t="s">
        <v>30</v>
      </c>
      <c r="D15" s="21" t="s">
        <v>7</v>
      </c>
      <c r="E15" s="48">
        <v>5000</v>
      </c>
      <c r="F15" s="12"/>
      <c r="G15" s="12">
        <f>F15*E15</f>
        <v>0</v>
      </c>
    </row>
    <row r="16" spans="1:7" ht="47.25" x14ac:dyDescent="0.25">
      <c r="A16" s="21">
        <v>13</v>
      </c>
      <c r="B16" s="21">
        <v>3004582</v>
      </c>
      <c r="C16" s="18" t="s">
        <v>35</v>
      </c>
      <c r="D16" s="21" t="s">
        <v>7</v>
      </c>
      <c r="E16" s="25">
        <v>15000</v>
      </c>
      <c r="F16" s="24"/>
      <c r="G16" s="12">
        <f t="shared" si="0"/>
        <v>0</v>
      </c>
    </row>
    <row r="17" spans="1:7" ht="31.5" x14ac:dyDescent="0.25">
      <c r="A17" s="21">
        <v>14</v>
      </c>
      <c r="B17" s="21">
        <v>3002853</v>
      </c>
      <c r="C17" s="19" t="s">
        <v>23</v>
      </c>
      <c r="D17" s="21" t="s">
        <v>24</v>
      </c>
      <c r="E17" s="49">
        <v>2</v>
      </c>
      <c r="F17" s="12"/>
      <c r="G17" s="12">
        <f t="shared" si="0"/>
        <v>0</v>
      </c>
    </row>
    <row r="18" spans="1:7" ht="63" x14ac:dyDescent="0.25">
      <c r="A18" s="21">
        <v>15</v>
      </c>
      <c r="B18" s="21">
        <v>13002321</v>
      </c>
      <c r="C18" s="10" t="s">
        <v>26</v>
      </c>
      <c r="D18" s="21" t="s">
        <v>8</v>
      </c>
      <c r="E18" s="49">
        <v>5000</v>
      </c>
      <c r="F18" s="12"/>
      <c r="G18" s="12">
        <f t="shared" si="0"/>
        <v>0</v>
      </c>
    </row>
    <row r="19" spans="1:7" customFormat="1" ht="70.5" customHeight="1" x14ac:dyDescent="0.25">
      <c r="A19" s="21">
        <v>16</v>
      </c>
      <c r="B19" s="21">
        <v>3005435</v>
      </c>
      <c r="C19" s="19" t="s">
        <v>36</v>
      </c>
      <c r="D19" s="26" t="s">
        <v>37</v>
      </c>
      <c r="E19" s="27">
        <v>500</v>
      </c>
      <c r="F19" s="25"/>
      <c r="G19" s="12">
        <f t="shared" si="0"/>
        <v>0</v>
      </c>
    </row>
    <row r="20" spans="1:7" ht="47.25" x14ac:dyDescent="0.25">
      <c r="A20" s="21">
        <v>17</v>
      </c>
      <c r="B20" s="21">
        <v>3004241</v>
      </c>
      <c r="C20" s="19" t="s">
        <v>19</v>
      </c>
      <c r="D20" s="21" t="s">
        <v>7</v>
      </c>
      <c r="E20" s="50">
        <v>5</v>
      </c>
      <c r="F20" s="12"/>
      <c r="G20" s="12">
        <f t="shared" si="0"/>
        <v>0</v>
      </c>
    </row>
    <row r="21" spans="1:7" ht="47.25" x14ac:dyDescent="0.25">
      <c r="A21" s="21">
        <v>18</v>
      </c>
      <c r="B21" s="21">
        <v>3002785</v>
      </c>
      <c r="C21" s="19" t="s">
        <v>20</v>
      </c>
      <c r="D21" s="21" t="s">
        <v>8</v>
      </c>
      <c r="E21" s="50">
        <v>0.5</v>
      </c>
      <c r="F21" s="12"/>
      <c r="G21" s="12">
        <f t="shared" si="0"/>
        <v>0</v>
      </c>
    </row>
    <row r="22" spans="1:7" x14ac:dyDescent="0.25">
      <c r="A22" s="35" t="s">
        <v>6</v>
      </c>
      <c r="B22" s="36"/>
      <c r="C22" s="37"/>
      <c r="D22" s="9"/>
      <c r="E22" s="9"/>
      <c r="F22" s="9"/>
      <c r="G22" s="20">
        <f>SUM(G5:G21)</f>
        <v>0</v>
      </c>
    </row>
    <row r="23" spans="1:7" x14ac:dyDescent="0.25">
      <c r="A23" s="38" t="s">
        <v>5</v>
      </c>
      <c r="B23" s="39"/>
      <c r="C23" s="40"/>
      <c r="D23" s="41">
        <f>G4*0.05</f>
        <v>0</v>
      </c>
      <c r="E23" s="42"/>
      <c r="F23" s="42"/>
      <c r="G23" s="43"/>
    </row>
    <row r="24" spans="1:7" x14ac:dyDescent="0.25">
      <c r="A24" s="44" t="s">
        <v>4</v>
      </c>
      <c r="B24" s="44"/>
      <c r="C24" s="44"/>
      <c r="D24" s="41">
        <f>G22*0.18</f>
        <v>0</v>
      </c>
      <c r="E24" s="42"/>
      <c r="F24" s="42"/>
      <c r="G24" s="43"/>
    </row>
    <row r="25" spans="1:7" x14ac:dyDescent="0.25">
      <c r="A25" s="45" t="s">
        <v>3</v>
      </c>
      <c r="B25" s="45"/>
      <c r="C25" s="45"/>
      <c r="D25" s="41">
        <f>D23+D24</f>
        <v>0</v>
      </c>
      <c r="E25" s="42"/>
      <c r="F25" s="42"/>
      <c r="G25" s="43"/>
    </row>
    <row r="26" spans="1:7" ht="18.75" x14ac:dyDescent="0.25">
      <c r="A26" s="46" t="s">
        <v>2</v>
      </c>
      <c r="B26" s="46"/>
      <c r="C26" s="46"/>
      <c r="D26" s="31">
        <f>G4+G22+D25</f>
        <v>0</v>
      </c>
      <c r="E26" s="32"/>
      <c r="F26" s="32"/>
      <c r="G26" s="47"/>
    </row>
    <row r="27" spans="1:7" x14ac:dyDescent="0.25">
      <c r="A27" s="15"/>
      <c r="B27" s="8"/>
      <c r="C27" s="8"/>
      <c r="D27" s="5"/>
      <c r="E27" s="7"/>
      <c r="F27" s="7"/>
      <c r="G27" s="6"/>
    </row>
    <row r="28" spans="1:7" ht="18" customHeight="1" x14ac:dyDescent="0.25">
      <c r="A28" s="22" t="s">
        <v>1</v>
      </c>
      <c r="B28" s="21">
        <v>1</v>
      </c>
      <c r="C28" s="28" t="s">
        <v>0</v>
      </c>
      <c r="D28" s="28"/>
      <c r="E28" s="28"/>
      <c r="F28" s="28"/>
      <c r="G28" s="28"/>
    </row>
    <row r="29" spans="1:7" x14ac:dyDescent="0.25">
      <c r="A29" s="21"/>
      <c r="B29" s="21">
        <v>2</v>
      </c>
      <c r="C29" s="29" t="s">
        <v>38</v>
      </c>
      <c r="D29" s="29"/>
      <c r="E29" s="29"/>
      <c r="F29" s="29"/>
      <c r="G29" s="29"/>
    </row>
    <row r="30" spans="1:7" ht="33" customHeight="1" x14ac:dyDescent="0.25">
      <c r="A30" s="21"/>
      <c r="B30" s="21">
        <v>3</v>
      </c>
      <c r="C30" s="30" t="s">
        <v>39</v>
      </c>
      <c r="D30" s="30"/>
      <c r="E30" s="30"/>
      <c r="F30" s="30"/>
      <c r="G30" s="30"/>
    </row>
    <row r="31" spans="1:7" ht="32.25" customHeight="1" x14ac:dyDescent="0.25">
      <c r="A31" s="21"/>
      <c r="B31" s="21">
        <v>4</v>
      </c>
      <c r="C31" s="30" t="s">
        <v>40</v>
      </c>
      <c r="D31" s="30"/>
      <c r="E31" s="30"/>
      <c r="F31" s="30"/>
      <c r="G31" s="30"/>
    </row>
    <row r="32" spans="1:7" x14ac:dyDescent="0.25">
      <c r="A32" s="4"/>
      <c r="B32" s="4"/>
      <c r="C32" s="3"/>
      <c r="D32" s="4"/>
      <c r="E32" s="3"/>
      <c r="F32" s="3"/>
      <c r="G32" s="3"/>
    </row>
  </sheetData>
  <mergeCells count="15">
    <mergeCell ref="A1:G1"/>
    <mergeCell ref="A4:C4"/>
    <mergeCell ref="A22:C22"/>
    <mergeCell ref="A23:C23"/>
    <mergeCell ref="D23:G23"/>
    <mergeCell ref="C28:G28"/>
    <mergeCell ref="C29:G29"/>
    <mergeCell ref="C30:G30"/>
    <mergeCell ref="C31:G31"/>
    <mergeCell ref="A24:C24"/>
    <mergeCell ref="D24:G24"/>
    <mergeCell ref="A25:C25"/>
    <mergeCell ref="D25:G25"/>
    <mergeCell ref="A26:C26"/>
    <mergeCell ref="D26:G26"/>
  </mergeCells>
  <pageMargins left="0.7" right="0.7" top="0.75" bottom="0.75" header="0.3" footer="0.3"/>
  <pageSetup paperSize="9" orientation="portrait" verticalDpi="0" r:id="rId1"/>
  <ignoredErrors>
    <ignoredError sqref="G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Jamuna mini OCM Dry patch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sachi.mishra</dc:creator>
  <cp:lastModifiedBy>deepak.gupta</cp:lastModifiedBy>
  <dcterms:created xsi:type="dcterms:W3CDTF">2015-06-05T18:17:20Z</dcterms:created>
  <dcterms:modified xsi:type="dcterms:W3CDTF">2024-09-07T08:33:21Z</dcterms:modified>
</cp:coreProperties>
</file>